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460" activeTab="0"/>
  </bookViews>
  <sheets>
    <sheet name="2023학년도방과후학교2분기집행결과" sheetId="1" r:id="rId1"/>
    <sheet name="2023학년도방과후학교2분기집행결과 (2)" sheetId="2" r:id="rId2"/>
  </sheets>
  <definedNames/>
  <calcPr calcId="145621"/>
</workbook>
</file>

<file path=xl/sharedStrings.xml><?xml version="1.0" encoding="utf-8"?>
<sst xmlns="http://schemas.openxmlformats.org/spreadsheetml/2006/main" count="62" uniqueCount="51">
  <si>
    <t xml:space="preserve">2분기(6월~8월) 수강료 총액(수익자+자유수강권+수강보전금)
</t>
  </si>
  <si>
    <r>
      <t xml:space="preserve">2분기(6월~8월)
교재비 및 물품
</t>
    </r>
    <r>
      <rPr>
        <sz val="11"/>
        <color rgb="FF000000"/>
        <rFont val="맑은 고딕"/>
        <family val="2"/>
      </rPr>
      <t>소규모학교 수강보전</t>
    </r>
    <r>
      <rPr>
        <sz val="11"/>
        <color rgb="FF000000"/>
        <rFont val="맑은 고딕"/>
        <family val="2"/>
      </rPr>
      <t xml:space="preserve"> 지원금액</t>
    </r>
  </si>
  <si>
    <t>2분기(6월~8월)
교재비 및 물품 총액
(수익자+자유수강권+수강보전금)</t>
  </si>
  <si>
    <t>2분기 방과후 총 수입
(수익자 수강료, 교재비+
자유수강권 수강료, 교재비+수강보전금)</t>
  </si>
  <si>
    <t>교재비&amp;재료비
(수익자)</t>
  </si>
  <si>
    <t>교재비&amp;재료비
(자유수강자)</t>
  </si>
  <si>
    <t>2분기(6~8월)수용비</t>
  </si>
  <si>
    <t>2분기 교재비, 물품비</t>
  </si>
  <si>
    <t>재료비 및 물품
수강 보전금</t>
  </si>
  <si>
    <t>수강료+수용비
  (수익자)</t>
  </si>
  <si>
    <t>자유수강자 합계</t>
  </si>
  <si>
    <t>과목별 지출 합계</t>
  </si>
  <si>
    <t>수익자합계</t>
  </si>
  <si>
    <t>강사료+수용비</t>
  </si>
  <si>
    <t>지출 총계</t>
  </si>
  <si>
    <t>수입 총계</t>
  </si>
  <si>
    <t>영어회화</t>
  </si>
  <si>
    <t>6월 강사료</t>
  </si>
  <si>
    <t>2분기 총지출</t>
  </si>
  <si>
    <t>7월 강사료</t>
  </si>
  <si>
    <t>창의미술</t>
  </si>
  <si>
    <t>급수한자</t>
  </si>
  <si>
    <t>8월 강사료</t>
  </si>
  <si>
    <t>수입총계</t>
  </si>
  <si>
    <t>주산암산</t>
  </si>
  <si>
    <t>방송댄스</t>
  </si>
  <si>
    <t>음악줄넘기</t>
  </si>
  <si>
    <t>2023학년도 2분기(6~8월) 방과후학교 정산내역서</t>
  </si>
  <si>
    <r>
      <t xml:space="preserve">2분기(6월~8월)
</t>
    </r>
    <r>
      <rPr>
        <sz val="11"/>
        <color rgb="FF000000"/>
        <rFont val="맑은 고딕"/>
        <family val="2"/>
      </rPr>
      <t xml:space="preserve">소규모학교 수강보전금
</t>
    </r>
    <r>
      <rPr>
        <sz val="11"/>
        <color rgb="FF000000"/>
        <rFont val="맑은 고딕"/>
        <family val="2"/>
      </rPr>
      <t xml:space="preserve">지원금액
</t>
    </r>
  </si>
  <si>
    <t>공통</t>
  </si>
  <si>
    <t>컴퓨터</t>
  </si>
  <si>
    <t>수입</t>
  </si>
  <si>
    <t>축구</t>
  </si>
  <si>
    <t>부서</t>
  </si>
  <si>
    <t>지출</t>
  </si>
  <si>
    <t>소 계</t>
  </si>
  <si>
    <t>쿠키</t>
  </si>
  <si>
    <t>2분기
강사료+수용비
지출금액</t>
  </si>
  <si>
    <t>수강료+수용비
  (자유수강자)</t>
  </si>
  <si>
    <t>과목별
 수입 합계</t>
  </si>
  <si>
    <t>교재비&amp;재료비&amp;물품</t>
  </si>
  <si>
    <t>수강료 
수강 보전금</t>
  </si>
  <si>
    <t>2분기 지출 현황</t>
  </si>
  <si>
    <t>수강 보전금
합계</t>
  </si>
  <si>
    <t>2023학년도 2분기(6월~8월) 수입</t>
  </si>
  <si>
    <t>2분기 정산(2분기 총수입-2분기 총지출)</t>
  </si>
  <si>
    <t xml:space="preserve">2분기(6월~8월) 수강료 수익자
징수금액
</t>
  </si>
  <si>
    <t xml:space="preserve">2분기(6월~8월) 교재비 수익자
징수금액
</t>
  </si>
  <si>
    <t xml:space="preserve">2분기(6월~8월)
교재비 자유수강권
지원금액
</t>
  </si>
  <si>
    <t xml:space="preserve">2분기(6월~8월) 
수강료 자유수강권
지원금액
</t>
  </si>
  <si>
    <t>총 지출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</si>
</sst>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5"/>
      <color rgb="FF000000"/>
      <name val="맑은 고딕"/>
      <family val="2"/>
    </font>
    <font>
      <b/>
      <sz val="14"/>
      <color rgb="FF000000"/>
      <name val="맑은 고딕"/>
      <family val="2"/>
    </font>
    <font>
      <sz val="10"/>
      <color rgb="FF000000"/>
      <name val="맑은 고딕"/>
      <family val="2"/>
    </font>
  </fonts>
  <fills count="16">
    <fill>
      <patternFill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9BF1B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42C7F1"/>
        <bgColor indexed="64"/>
      </patternFill>
    </fill>
    <fill>
      <patternFill patternType="solid">
        <fgColor rgb="FFBAFF1A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double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9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41" fontId="0" fillId="0" borderId="0" xfId="20" applyNumberFormat="1" applyFont="1" applyAlignment="1">
      <alignment horizontal="center" vertical="center"/>
      <protection/>
    </xf>
    <xf numFmtId="41" fontId="2" fillId="2" borderId="2" xfId="20" applyNumberFormat="1" applyFont="1" applyFill="1" applyBorder="1" applyAlignment="1">
      <alignment horizontal="center" vertical="center" wrapText="1"/>
      <protection/>
    </xf>
    <xf numFmtId="41" fontId="2" fillId="2" borderId="3" xfId="20" applyNumberFormat="1" applyFont="1" applyFill="1" applyBorder="1" applyAlignment="1">
      <alignment horizontal="center" vertical="center"/>
      <protection/>
    </xf>
    <xf numFmtId="41" fontId="2" fillId="2" borderId="4" xfId="20" applyNumberFormat="1" applyFont="1" applyFill="1" applyBorder="1" applyAlignment="1">
      <alignment horizontal="center" vertical="center" wrapText="1"/>
      <protection/>
    </xf>
    <xf numFmtId="41" fontId="2" fillId="2" borderId="5" xfId="20" applyNumberFormat="1" applyFont="1" applyFill="1" applyBorder="1" applyAlignment="1">
      <alignment horizontal="center" vertical="center" wrapText="1"/>
      <protection/>
    </xf>
    <xf numFmtId="41" fontId="0" fillId="0" borderId="6" xfId="20" applyNumberFormat="1" applyFont="1" applyBorder="1" applyAlignment="1">
      <alignment horizontal="center" vertical="center"/>
      <protection/>
    </xf>
    <xf numFmtId="41" fontId="0" fillId="0" borderId="7" xfId="20" applyNumberFormat="1" applyFont="1" applyBorder="1" applyAlignment="1">
      <alignment horizontal="center" vertical="center"/>
      <protection/>
    </xf>
    <xf numFmtId="41" fontId="2" fillId="2" borderId="3" xfId="20" applyNumberFormat="1" applyFont="1" applyFill="1" applyBorder="1" applyAlignment="1">
      <alignment horizontal="center" vertical="center" wrapText="1"/>
      <protection/>
    </xf>
    <xf numFmtId="41" fontId="0" fillId="3" borderId="8" xfId="20" applyNumberFormat="1" applyFont="1" applyFill="1" applyBorder="1" applyAlignment="1">
      <alignment horizontal="center" vertical="center"/>
      <protection/>
    </xf>
    <xf numFmtId="41" fontId="0" fillId="0" borderId="1" xfId="0" applyNumberFormat="1" applyFill="1" applyBorder="1" applyAlignment="1">
      <alignment vertical="center"/>
    </xf>
    <xf numFmtId="41" fontId="0" fillId="4" borderId="9" xfId="20" applyNumberFormat="1" applyFont="1" applyFill="1" applyBorder="1" applyAlignment="1">
      <alignment horizontal="center" vertical="center" wrapText="1"/>
      <protection/>
    </xf>
    <xf numFmtId="41" fontId="0" fillId="3" borderId="10" xfId="20" applyNumberFormat="1" applyFont="1" applyFill="1" applyBorder="1" applyAlignment="1">
      <alignment horizontal="center" vertical="center"/>
      <protection/>
    </xf>
    <xf numFmtId="41" fontId="0" fillId="5" borderId="11" xfId="20" applyNumberFormat="1" applyFont="1" applyFill="1" applyBorder="1" applyAlignment="1">
      <alignment horizontal="center" vertical="center"/>
      <protection/>
    </xf>
    <xf numFmtId="41" fontId="2" fillId="2" borderId="5" xfId="20" applyNumberFormat="1" applyFont="1" applyFill="1" applyBorder="1" applyAlignment="1">
      <alignment horizontal="center" vertical="center"/>
      <protection/>
    </xf>
    <xf numFmtId="41" fontId="3" fillId="6" borderId="12" xfId="20" applyNumberFormat="1" applyFont="1" applyFill="1" applyBorder="1" applyAlignment="1">
      <alignment vertical="center"/>
      <protection/>
    </xf>
    <xf numFmtId="41" fontId="2" fillId="7" borderId="13" xfId="20" applyNumberFormat="1" applyFont="1" applyFill="1" applyBorder="1" applyAlignment="1">
      <alignment vertical="center"/>
      <protection/>
    </xf>
    <xf numFmtId="41" fontId="0" fillId="4" borderId="14" xfId="20" applyNumberFormat="1" applyFont="1" applyFill="1" applyBorder="1" applyAlignment="1">
      <alignment horizontal="center" vertical="center" wrapText="1"/>
      <protection/>
    </xf>
    <xf numFmtId="41" fontId="3" fillId="8" borderId="1" xfId="0" applyNumberFormat="1" applyFont="1" applyFill="1" applyBorder="1" applyAlignment="1">
      <alignment vertical="center"/>
    </xf>
    <xf numFmtId="41" fontId="0" fillId="0" borderId="8" xfId="20" applyNumberFormat="1" applyFont="1" applyFill="1" applyBorder="1" applyAlignment="1">
      <alignment horizontal="center" vertical="center"/>
      <protection/>
    </xf>
    <xf numFmtId="41" fontId="0" fillId="0" borderId="15" xfId="20" applyNumberFormat="1" applyFont="1" applyFill="1" applyBorder="1" applyAlignment="1">
      <alignment horizontal="center" vertical="center"/>
      <protection/>
    </xf>
    <xf numFmtId="41" fontId="0" fillId="0" borderId="10" xfId="20" applyNumberFormat="1" applyFont="1" applyFill="1" applyBorder="1" applyAlignment="1">
      <alignment horizontal="center" vertical="center"/>
      <protection/>
    </xf>
    <xf numFmtId="164" fontId="0" fillId="0" borderId="1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164" fontId="0" fillId="9" borderId="15" xfId="0" applyNumberFormat="1" applyFont="1" applyFill="1" applyBorder="1" applyAlignment="1">
      <alignment vertical="center" wrapText="1"/>
    </xf>
    <xf numFmtId="164" fontId="0" fillId="10" borderId="15" xfId="0" applyNumberFormat="1" applyFont="1" applyFill="1" applyBorder="1" applyAlignment="1">
      <alignment vertical="center" wrapText="1"/>
    </xf>
    <xf numFmtId="164" fontId="0" fillId="11" borderId="15" xfId="0" applyNumberFormat="1" applyFont="1" applyFill="1" applyBorder="1" applyAlignment="1" applyProtection="1">
      <alignment vertical="center"/>
      <protection/>
    </xf>
    <xf numFmtId="164" fontId="0" fillId="11" borderId="13" xfId="2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ill="1" applyBorder="1" applyAlignment="1">
      <alignment vertical="center"/>
    </xf>
    <xf numFmtId="0" fontId="0" fillId="0" borderId="7" xfId="0" applyNumberFormat="1" applyBorder="1" applyAlignment="1">
      <alignment vertical="center"/>
    </xf>
    <xf numFmtId="164" fontId="3" fillId="12" borderId="16" xfId="0" applyNumberFormat="1" applyFont="1" applyFill="1" applyBorder="1" applyAlignment="1">
      <alignment vertical="center"/>
    </xf>
    <xf numFmtId="164" fontId="3" fillId="12" borderId="17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20" applyNumberFormat="1" applyFont="1" applyFill="1" applyBorder="1" applyAlignment="1">
      <alignment horizontal="right" vertical="center"/>
      <protection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9" borderId="15" xfId="0" applyNumberFormat="1" applyFont="1" applyFill="1" applyBorder="1" applyAlignment="1">
      <alignment horizontal="center" vertical="center" wrapText="1"/>
    </xf>
    <xf numFmtId="41" fontId="0" fillId="0" borderId="19" xfId="20" applyNumberFormat="1" applyFont="1" applyBorder="1" applyAlignment="1">
      <alignment horizontal="center" vertical="center"/>
      <protection/>
    </xf>
    <xf numFmtId="41" fontId="0" fillId="4" borderId="20" xfId="20" applyNumberFormat="1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164" fontId="0" fillId="0" borderId="21" xfId="20" applyNumberFormat="1" applyFont="1" applyFill="1" applyBorder="1" applyAlignment="1">
      <alignment horizontal="right" vertical="center"/>
      <protection/>
    </xf>
    <xf numFmtId="164" fontId="0" fillId="0" borderId="2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41" fontId="0" fillId="0" borderId="14" xfId="20" applyNumberFormat="1" applyFont="1" applyFill="1" applyBorder="1" applyAlignment="1">
      <alignment horizontal="center" vertical="center"/>
      <protection/>
    </xf>
    <xf numFmtId="41" fontId="0" fillId="0" borderId="22" xfId="20" applyNumberFormat="1" applyFont="1" applyFill="1" applyBorder="1" applyAlignment="1">
      <alignment horizontal="center" vertical="center"/>
      <protection/>
    </xf>
    <xf numFmtId="41" fontId="0" fillId="0" borderId="23" xfId="20" applyNumberFormat="1" applyFont="1" applyFill="1" applyBorder="1" applyAlignment="1">
      <alignment horizontal="center" vertical="center"/>
      <protection/>
    </xf>
    <xf numFmtId="41" fontId="2" fillId="5" borderId="24" xfId="20" applyNumberFormat="1" applyFont="1" applyFill="1" applyBorder="1" applyAlignment="1">
      <alignment horizontal="center" vertical="center"/>
      <protection/>
    </xf>
    <xf numFmtId="41" fontId="0" fillId="5" borderId="25" xfId="20" applyNumberFormat="1" applyFont="1" applyFill="1" applyBorder="1" applyAlignment="1">
      <alignment horizontal="center" vertical="center"/>
      <protection/>
    </xf>
    <xf numFmtId="41" fontId="0" fillId="5" borderId="26" xfId="20" applyNumberFormat="1" applyFont="1" applyFill="1" applyBorder="1" applyAlignment="1">
      <alignment horizontal="center" vertical="center"/>
      <protection/>
    </xf>
    <xf numFmtId="41" fontId="0" fillId="5" borderId="24" xfId="20" applyNumberFormat="1" applyFont="1" applyFill="1" applyBorder="1" applyAlignment="1">
      <alignment horizontal="center" vertical="center"/>
      <protection/>
    </xf>
    <xf numFmtId="41" fontId="0" fillId="5" borderId="27" xfId="20" applyNumberFormat="1" applyFont="1" applyFill="1" applyBorder="1" applyAlignment="1">
      <alignment horizontal="center" vertical="center"/>
      <protection/>
    </xf>
    <xf numFmtId="41" fontId="0" fillId="5" borderId="28" xfId="20" applyNumberFormat="1" applyFont="1" applyFill="1" applyBorder="1" applyAlignment="1">
      <alignment horizontal="center" vertical="center"/>
      <protection/>
    </xf>
    <xf numFmtId="41" fontId="4" fillId="5" borderId="25" xfId="20" applyNumberFormat="1" applyFont="1" applyFill="1" applyBorder="1" applyAlignment="1">
      <alignment horizontal="center" vertical="center"/>
      <protection/>
    </xf>
    <xf numFmtId="41" fontId="2" fillId="2" borderId="16" xfId="20" applyNumberFormat="1" applyFont="1" applyFill="1" applyBorder="1" applyAlignment="1">
      <alignment horizontal="center" vertical="center" wrapText="1"/>
      <protection/>
    </xf>
    <xf numFmtId="164" fontId="0" fillId="13" borderId="15" xfId="20" applyNumberFormat="1" applyFont="1" applyFill="1" applyBorder="1" applyAlignment="1">
      <alignment horizontal="right" vertical="center"/>
      <protection/>
    </xf>
    <xf numFmtId="164" fontId="0" fillId="0" borderId="22" xfId="0" applyNumberFormat="1" applyFont="1" applyFill="1" applyBorder="1" applyAlignment="1">
      <alignment horizontal="right" vertical="center"/>
    </xf>
    <xf numFmtId="164" fontId="0" fillId="13" borderId="17" xfId="20" applyNumberFormat="1" applyFont="1" applyFill="1" applyBorder="1" applyAlignment="1">
      <alignment horizontal="right" vertical="center"/>
      <protection/>
    </xf>
    <xf numFmtId="41" fontId="0" fillId="0" borderId="17" xfId="20" applyNumberFormat="1" applyFont="1" applyFill="1" applyBorder="1" applyAlignment="1">
      <alignment horizontal="center" vertical="center"/>
      <protection/>
    </xf>
    <xf numFmtId="41" fontId="2" fillId="2" borderId="4" xfId="20" applyNumberFormat="1" applyFont="1" applyFill="1" applyBorder="1" applyAlignment="1">
      <alignment horizontal="center" vertical="center" wrapText="1"/>
      <protection/>
    </xf>
    <xf numFmtId="41" fontId="2" fillId="2" borderId="29" xfId="20" applyNumberFormat="1" applyFont="1" applyFill="1" applyBorder="1" applyAlignment="1">
      <alignment horizontal="center" vertical="center" wrapText="1"/>
      <protection/>
    </xf>
    <xf numFmtId="164" fontId="0" fillId="0" borderId="30" xfId="0" applyNumberFormat="1" applyFont="1" applyFill="1" applyBorder="1" applyAlignment="1">
      <alignment horizontal="right" vertical="center"/>
    </xf>
    <xf numFmtId="164" fontId="0" fillId="0" borderId="18" xfId="20" applyNumberFormat="1" applyFont="1" applyFill="1" applyBorder="1" applyAlignment="1">
      <alignment horizontal="right" vertical="center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41" fontId="6" fillId="0" borderId="31" xfId="20" applyNumberFormat="1" applyFont="1" applyBorder="1" applyAlignment="1">
      <alignment horizontal="center" vertical="center"/>
      <protection/>
    </xf>
    <xf numFmtId="41" fontId="6" fillId="0" borderId="32" xfId="20" applyNumberFormat="1" applyFont="1" applyBorder="1" applyAlignment="1">
      <alignment horizontal="center" vertical="center" wrapText="1"/>
      <protection/>
    </xf>
    <xf numFmtId="41" fontId="6" fillId="0" borderId="33" xfId="20" applyNumberFormat="1" applyFont="1" applyBorder="1" applyAlignment="1">
      <alignment horizontal="center" vertical="center" wrapText="1"/>
      <protection/>
    </xf>
    <xf numFmtId="41" fontId="6" fillId="0" borderId="34" xfId="20" applyNumberFormat="1" applyFont="1" applyBorder="1" applyAlignment="1">
      <alignment horizontal="center" vertical="center" wrapText="1"/>
      <protection/>
    </xf>
    <xf numFmtId="41" fontId="6" fillId="0" borderId="35" xfId="20" applyNumberFormat="1" applyFont="1" applyBorder="1" applyAlignment="1">
      <alignment horizontal="center" vertical="center" wrapText="1"/>
      <protection/>
    </xf>
    <xf numFmtId="41" fontId="6" fillId="0" borderId="36" xfId="20" applyNumberFormat="1" applyFont="1" applyBorder="1" applyAlignment="1">
      <alignment horizontal="center" vertical="center" wrapText="1"/>
      <protection/>
    </xf>
    <xf numFmtId="41" fontId="6" fillId="0" borderId="37" xfId="20" applyNumberFormat="1" applyFont="1" applyBorder="1" applyAlignment="1">
      <alignment horizontal="center" vertical="center" wrapText="1"/>
      <protection/>
    </xf>
    <xf numFmtId="41" fontId="3" fillId="6" borderId="38" xfId="20" applyNumberFormat="1" applyFont="1" applyFill="1" applyBorder="1" applyAlignment="1" applyProtection="1">
      <alignment horizontal="center" vertical="center"/>
      <protection/>
    </xf>
    <xf numFmtId="41" fontId="3" fillId="6" borderId="39" xfId="20" applyNumberFormat="1" applyFont="1" applyFill="1" applyBorder="1" applyAlignment="1" applyProtection="1">
      <alignment horizontal="center" vertical="center"/>
      <protection/>
    </xf>
    <xf numFmtId="41" fontId="3" fillId="6" borderId="12" xfId="20" applyNumberFormat="1" applyFont="1" applyFill="1" applyBorder="1" applyAlignment="1" applyProtection="1">
      <alignment horizontal="center" vertical="center"/>
      <protection/>
    </xf>
    <xf numFmtId="41" fontId="2" fillId="7" borderId="40" xfId="20" applyNumberFormat="1" applyFont="1" applyFill="1" applyBorder="1" applyAlignment="1">
      <alignment horizontal="center" vertical="center"/>
      <protection/>
    </xf>
    <xf numFmtId="41" fontId="2" fillId="7" borderId="31" xfId="20" applyNumberFormat="1" applyFont="1" applyFill="1" applyBorder="1" applyAlignment="1">
      <alignment horizontal="center" vertical="center"/>
      <protection/>
    </xf>
    <xf numFmtId="0" fontId="3" fillId="8" borderId="1" xfId="0" applyNumberFormat="1" applyFont="1" applyFill="1" applyBorder="1" applyAlignment="1" applyProtection="1">
      <alignment vertical="center"/>
      <protection/>
    </xf>
    <xf numFmtId="0" fontId="3" fillId="14" borderId="1" xfId="0" applyNumberFormat="1" applyFont="1" applyFill="1" applyBorder="1" applyAlignment="1" applyProtection="1">
      <alignment vertical="center"/>
      <protection/>
    </xf>
    <xf numFmtId="41" fontId="3" fillId="14" borderId="1" xfId="0" applyNumberFormat="1" applyFont="1" applyFill="1" applyBorder="1" applyAlignment="1">
      <alignment vertical="center"/>
    </xf>
    <xf numFmtId="0" fontId="3" fillId="15" borderId="1" xfId="0" applyNumberFormat="1" applyFont="1" applyFill="1" applyBorder="1" applyAlignment="1">
      <alignment vertical="center"/>
    </xf>
    <xf numFmtId="0" fontId="3" fillId="15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K14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15.50390625" style="1" customWidth="1"/>
    <col min="3" max="3" width="16.75390625" style="1" customWidth="1"/>
    <col min="4" max="4" width="18.00390625" style="1" customWidth="1"/>
    <col min="5" max="5" width="20.25390625" style="1" customWidth="1"/>
    <col min="6" max="6" width="14.25390625" style="1" customWidth="1"/>
    <col min="7" max="8" width="16.375" style="1" customWidth="1"/>
    <col min="9" max="9" width="18.25390625" style="1" customWidth="1"/>
    <col min="10" max="10" width="23.625" style="1" customWidth="1"/>
    <col min="11" max="11" width="18.75390625" style="1" customWidth="1"/>
  </cols>
  <sheetData>
    <row r="1" spans="1:11" ht="22.05">
      <c r="A1" s="2"/>
      <c r="B1" s="70" t="s">
        <v>44</v>
      </c>
      <c r="C1" s="70"/>
      <c r="D1" s="70"/>
      <c r="E1" s="70"/>
      <c r="F1" s="70"/>
      <c r="G1" s="70"/>
      <c r="H1" s="70"/>
      <c r="I1" s="70"/>
      <c r="J1" s="71"/>
      <c r="K1" s="26" t="s">
        <v>42</v>
      </c>
    </row>
    <row r="2" spans="1:11" ht="65.5">
      <c r="A2" s="36" t="s">
        <v>33</v>
      </c>
      <c r="B2" s="37" t="s">
        <v>46</v>
      </c>
      <c r="C2" s="38" t="s">
        <v>49</v>
      </c>
      <c r="D2" s="38" t="s">
        <v>28</v>
      </c>
      <c r="E2" s="38" t="s">
        <v>0</v>
      </c>
      <c r="F2" s="38" t="s">
        <v>47</v>
      </c>
      <c r="G2" s="38" t="s">
        <v>48</v>
      </c>
      <c r="H2" s="38" t="s">
        <v>1</v>
      </c>
      <c r="I2" s="38" t="s">
        <v>2</v>
      </c>
      <c r="J2" s="39" t="s">
        <v>3</v>
      </c>
      <c r="K2" s="35" t="s">
        <v>37</v>
      </c>
    </row>
    <row r="3" spans="1:11" ht="16.5">
      <c r="A3" s="40" t="s">
        <v>21</v>
      </c>
      <c r="B3" s="41">
        <v>1032480</v>
      </c>
      <c r="C3" s="41">
        <v>258120</v>
      </c>
      <c r="D3" s="25">
        <v>344160</v>
      </c>
      <c r="E3" s="25">
        <f>SUM(B3:D3)</f>
        <v>1634760</v>
      </c>
      <c r="F3" s="43">
        <v>48000</v>
      </c>
      <c r="G3" s="43">
        <v>25000</v>
      </c>
      <c r="H3" s="41">
        <v>0</v>
      </c>
      <c r="I3" s="25">
        <v>73000</v>
      </c>
      <c r="J3" s="42">
        <f>E3+I3</f>
        <v>1707760</v>
      </c>
      <c r="K3" s="44" t="s">
        <v>17</v>
      </c>
    </row>
    <row r="4" spans="1:11" ht="16.5">
      <c r="A4" s="40" t="s">
        <v>24</v>
      </c>
      <c r="B4" s="25">
        <v>717000</v>
      </c>
      <c r="C4" s="25">
        <v>172080</v>
      </c>
      <c r="D4" s="25">
        <v>516240</v>
      </c>
      <c r="E4" s="25">
        <f>SUM(B4:D4)</f>
        <v>1405320</v>
      </c>
      <c r="F4" s="43">
        <v>140000</v>
      </c>
      <c r="G4" s="43">
        <v>30000</v>
      </c>
      <c r="H4" s="25">
        <v>0</v>
      </c>
      <c r="I4" s="25">
        <v>170000</v>
      </c>
      <c r="J4" s="42">
        <f aca="true" t="shared" si="0" ref="J4:J12">E4+I4</f>
        <v>1575320</v>
      </c>
      <c r="K4" s="27">
        <v>5024000</v>
      </c>
    </row>
    <row r="5" spans="1:11" ht="16.5">
      <c r="A5" s="40" t="s">
        <v>20</v>
      </c>
      <c r="B5" s="25">
        <v>688320</v>
      </c>
      <c r="C5" s="25">
        <v>602280</v>
      </c>
      <c r="D5" s="25">
        <v>430200</v>
      </c>
      <c r="E5" s="25">
        <f>SUM(B5:D5)</f>
        <v>1720800</v>
      </c>
      <c r="F5" s="43">
        <v>192000</v>
      </c>
      <c r="G5" s="43">
        <v>168000</v>
      </c>
      <c r="H5" s="25">
        <v>0</v>
      </c>
      <c r="I5" s="25">
        <v>360000</v>
      </c>
      <c r="J5" s="42">
        <f t="shared" si="0"/>
        <v>2080800</v>
      </c>
      <c r="K5" s="44" t="s">
        <v>19</v>
      </c>
    </row>
    <row r="6" spans="1:11" ht="16.5">
      <c r="A6" s="40" t="s">
        <v>30</v>
      </c>
      <c r="B6" s="25">
        <v>688320</v>
      </c>
      <c r="C6" s="25">
        <v>86040</v>
      </c>
      <c r="D6" s="25">
        <v>602280</v>
      </c>
      <c r="E6" s="25">
        <f>SUM(B6:D6)</f>
        <v>1376640</v>
      </c>
      <c r="F6" s="43">
        <v>110000</v>
      </c>
      <c r="G6" s="43">
        <v>10000</v>
      </c>
      <c r="H6" s="25">
        <v>0</v>
      </c>
      <c r="I6" s="25">
        <v>120000</v>
      </c>
      <c r="J6" s="42">
        <f t="shared" si="0"/>
        <v>1496640</v>
      </c>
      <c r="K6" s="27">
        <v>4983500</v>
      </c>
    </row>
    <row r="7" spans="1:11" ht="16.5">
      <c r="A7" s="40" t="s">
        <v>36</v>
      </c>
      <c r="B7" s="25">
        <v>2151000</v>
      </c>
      <c r="C7" s="25">
        <v>430200</v>
      </c>
      <c r="D7" s="25">
        <v>86040</v>
      </c>
      <c r="E7" s="25">
        <f>SUM(B7:D7)</f>
        <v>2667240</v>
      </c>
      <c r="F7" s="43">
        <v>1500000</v>
      </c>
      <c r="G7" s="43">
        <v>300000</v>
      </c>
      <c r="H7" s="25">
        <v>0</v>
      </c>
      <c r="I7" s="25">
        <v>1800000</v>
      </c>
      <c r="J7" s="42">
        <f t="shared" si="0"/>
        <v>4467240</v>
      </c>
      <c r="K7" s="44" t="s">
        <v>22</v>
      </c>
    </row>
    <row r="8" spans="1:11" ht="16.5">
      <c r="A8" s="40" t="s">
        <v>25</v>
      </c>
      <c r="B8" s="25">
        <v>1376640</v>
      </c>
      <c r="C8" s="25">
        <v>344160</v>
      </c>
      <c r="D8" s="25">
        <v>172080</v>
      </c>
      <c r="E8" s="25">
        <f>SUM(B8:D8)</f>
        <v>1892880</v>
      </c>
      <c r="F8" s="43">
        <v>0</v>
      </c>
      <c r="G8" s="43">
        <v>0</v>
      </c>
      <c r="H8" s="25">
        <v>0</v>
      </c>
      <c r="I8" s="25">
        <v>0</v>
      </c>
      <c r="J8" s="42">
        <f t="shared" si="0"/>
        <v>1892880</v>
      </c>
      <c r="K8" s="27">
        <v>4970000</v>
      </c>
    </row>
    <row r="9" spans="1:11" ht="16.5">
      <c r="A9" s="40" t="s">
        <v>32</v>
      </c>
      <c r="B9" s="25">
        <v>1247580</v>
      </c>
      <c r="C9" s="25">
        <v>430200</v>
      </c>
      <c r="D9" s="25">
        <v>172080</v>
      </c>
      <c r="E9" s="25">
        <v>1849860</v>
      </c>
      <c r="F9" s="43">
        <v>0</v>
      </c>
      <c r="G9" s="43">
        <v>0</v>
      </c>
      <c r="H9" s="25">
        <v>0</v>
      </c>
      <c r="I9" s="25">
        <v>0</v>
      </c>
      <c r="J9" s="42">
        <f t="shared" si="0"/>
        <v>1849860</v>
      </c>
      <c r="K9" s="28" t="s">
        <v>6</v>
      </c>
    </row>
    <row r="10" spans="1:11" ht="16.5">
      <c r="A10" s="40" t="s">
        <v>16</v>
      </c>
      <c r="B10" s="25">
        <v>915840</v>
      </c>
      <c r="C10" s="25">
        <v>101760</v>
      </c>
      <c r="D10" s="25">
        <v>1221120</v>
      </c>
      <c r="E10" s="25">
        <f>SUM(B10:D10)</f>
        <v>2238720</v>
      </c>
      <c r="F10" s="43">
        <v>144000</v>
      </c>
      <c r="G10" s="43">
        <v>16000</v>
      </c>
      <c r="H10" s="25">
        <v>0</v>
      </c>
      <c r="I10" s="25">
        <v>160000</v>
      </c>
      <c r="J10" s="42">
        <f t="shared" si="0"/>
        <v>2398720</v>
      </c>
      <c r="K10" s="28">
        <v>927240</v>
      </c>
    </row>
    <row r="11" spans="1:11" ht="16.5">
      <c r="A11" s="40" t="s">
        <v>26</v>
      </c>
      <c r="B11" s="25">
        <v>344160</v>
      </c>
      <c r="C11" s="25">
        <v>86040</v>
      </c>
      <c r="D11" s="25">
        <v>688320</v>
      </c>
      <c r="E11" s="25">
        <f>SUM(B11:D11)</f>
        <v>1118520</v>
      </c>
      <c r="F11" s="25">
        <v>0</v>
      </c>
      <c r="G11" s="43">
        <v>0</v>
      </c>
      <c r="H11" s="25">
        <v>22200</v>
      </c>
      <c r="I11" s="25">
        <v>22200</v>
      </c>
      <c r="J11" s="42">
        <f t="shared" si="0"/>
        <v>1140720</v>
      </c>
      <c r="K11" s="29" t="s">
        <v>7</v>
      </c>
    </row>
    <row r="12" spans="1:11" ht="16.75">
      <c r="A12" s="36" t="s">
        <v>29</v>
      </c>
      <c r="B12" s="25"/>
      <c r="C12" s="25"/>
      <c r="D12" s="25"/>
      <c r="E12" s="25"/>
      <c r="F12" s="25"/>
      <c r="G12" s="25"/>
      <c r="H12" s="25">
        <v>9900</v>
      </c>
      <c r="I12" s="25">
        <v>9900</v>
      </c>
      <c r="J12" s="42">
        <f t="shared" si="0"/>
        <v>9900</v>
      </c>
      <c r="K12" s="30">
        <v>2715100</v>
      </c>
    </row>
    <row r="13" spans="1:11" ht="18.2">
      <c r="A13" s="84" t="s">
        <v>23</v>
      </c>
      <c r="B13" s="21">
        <v>18619840</v>
      </c>
      <c r="C13" s="85" t="s">
        <v>50</v>
      </c>
      <c r="D13" s="86">
        <v>18619840</v>
      </c>
      <c r="E13" s="2"/>
      <c r="F13" s="2"/>
      <c r="G13" s="2"/>
      <c r="H13" s="2"/>
      <c r="I13" s="13"/>
      <c r="J13" s="31"/>
      <c r="K13" s="33" t="s">
        <v>18</v>
      </c>
    </row>
    <row r="14" spans="1:11" ht="18.2">
      <c r="A14" s="87" t="s">
        <v>45</v>
      </c>
      <c r="B14" s="87"/>
      <c r="C14" s="87"/>
      <c r="D14" s="88">
        <v>0</v>
      </c>
      <c r="E14" s="2"/>
      <c r="F14" s="2"/>
      <c r="G14" s="2"/>
      <c r="H14" s="2"/>
      <c r="I14" s="2"/>
      <c r="J14" s="32"/>
      <c r="K14" s="34">
        <v>18619840</v>
      </c>
    </row>
  </sheetData>
  <mergeCells count="2">
    <mergeCell ref="B1:J1"/>
    <mergeCell ref="A14:C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5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O15"/>
  <sheetViews>
    <sheetView zoomScaleSheetLayoutView="100" workbookViewId="0" topLeftCell="A1">
      <selection activeCell="A1" sqref="A1"/>
    </sheetView>
  </sheetViews>
  <sheetFormatPr defaultColWidth="9.00390625" defaultRowHeight="16.5"/>
  <cols>
    <col min="1" max="1" width="9.00390625" style="3" customWidth="1"/>
    <col min="2" max="2" width="11.50390625" style="3" customWidth="1"/>
    <col min="3" max="4" width="14.625" style="3" customWidth="1"/>
    <col min="5" max="5" width="13.75390625" style="3" customWidth="1"/>
    <col min="6" max="6" width="14.625" style="3" customWidth="1"/>
    <col min="7" max="7" width="15.00390625" style="3" customWidth="1"/>
    <col min="8" max="8" width="14.875" style="3" customWidth="1"/>
    <col min="9" max="11" width="13.375" style="3" customWidth="1"/>
    <col min="12" max="12" width="14.625" style="3" customWidth="1"/>
    <col min="13" max="13" width="15.50390625" style="3" customWidth="1"/>
    <col min="14" max="14" width="18.875" style="3" customWidth="1"/>
    <col min="15" max="15" width="17.625" style="3" customWidth="1"/>
    <col min="16" max="16" width="10.375" style="3" bestFit="1" customWidth="1"/>
    <col min="17" max="16384" width="9.00390625" style="3" customWidth="1"/>
  </cols>
  <sheetData>
    <row r="1" spans="2:15" ht="65.25" customHeight="1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46.5" customHeight="1">
      <c r="B2" s="73" t="s">
        <v>31</v>
      </c>
      <c r="C2" s="74"/>
      <c r="D2" s="74"/>
      <c r="E2" s="74"/>
      <c r="F2" s="74"/>
      <c r="G2" s="74"/>
      <c r="H2" s="74"/>
      <c r="I2" s="74"/>
      <c r="J2" s="73"/>
      <c r="K2" s="74"/>
      <c r="L2" s="75"/>
      <c r="M2" s="76" t="s">
        <v>34</v>
      </c>
      <c r="N2" s="77"/>
      <c r="O2" s="78"/>
    </row>
    <row r="3" spans="2:15" s="4" customFormat="1" ht="42.75" customHeight="1">
      <c r="B3" s="6" t="s">
        <v>33</v>
      </c>
      <c r="C3" s="7" t="s">
        <v>9</v>
      </c>
      <c r="D3" s="8" t="s">
        <v>4</v>
      </c>
      <c r="E3" s="11" t="s">
        <v>12</v>
      </c>
      <c r="F3" s="5" t="s">
        <v>38</v>
      </c>
      <c r="G3" s="8" t="s">
        <v>5</v>
      </c>
      <c r="H3" s="11" t="s">
        <v>10</v>
      </c>
      <c r="I3" s="66" t="s">
        <v>41</v>
      </c>
      <c r="J3" s="67" t="s">
        <v>8</v>
      </c>
      <c r="K3" s="61" t="s">
        <v>43</v>
      </c>
      <c r="L3" s="61" t="s">
        <v>39</v>
      </c>
      <c r="M3" s="5" t="s">
        <v>13</v>
      </c>
      <c r="N3" s="17" t="s">
        <v>40</v>
      </c>
      <c r="O3" s="6" t="s">
        <v>11</v>
      </c>
    </row>
    <row r="4" spans="2:15" s="4" customFormat="1" ht="35.25" customHeight="1">
      <c r="B4" s="47" t="s">
        <v>21</v>
      </c>
      <c r="C4" s="48">
        <v>1032480</v>
      </c>
      <c r="D4" s="25">
        <v>48000</v>
      </c>
      <c r="E4" s="12">
        <f>SUM(C4:D4)</f>
        <v>1080480</v>
      </c>
      <c r="F4" s="41">
        <v>258120</v>
      </c>
      <c r="G4" s="25">
        <v>25000</v>
      </c>
      <c r="H4" s="12">
        <f>SUM(F4:G4)</f>
        <v>283120</v>
      </c>
      <c r="I4" s="68">
        <v>344160</v>
      </c>
      <c r="J4" s="69">
        <v>0</v>
      </c>
      <c r="K4" s="62">
        <f>SUM(I4:J4)</f>
        <v>344160</v>
      </c>
      <c r="L4" s="23">
        <f>E4+H4+K4</f>
        <v>1707760</v>
      </c>
      <c r="M4" s="14">
        <v>1634760</v>
      </c>
      <c r="N4" s="9">
        <v>73000</v>
      </c>
      <c r="O4" s="22">
        <f>SUM(M4:N4)</f>
        <v>1707760</v>
      </c>
    </row>
    <row r="5" spans="2:15" s="4" customFormat="1" ht="35.25" customHeight="1">
      <c r="B5" s="47" t="s">
        <v>24</v>
      </c>
      <c r="C5" s="49">
        <v>717000</v>
      </c>
      <c r="D5" s="25">
        <v>140000</v>
      </c>
      <c r="E5" s="12">
        <f aca="true" t="shared" si="0" ref="E5:E12">SUM(C5:D5)</f>
        <v>857000</v>
      </c>
      <c r="F5" s="25">
        <v>172080</v>
      </c>
      <c r="G5" s="25">
        <v>30000</v>
      </c>
      <c r="H5" s="12">
        <f aca="true" t="shared" si="1" ref="H5:H12">SUM(F5:G5)</f>
        <v>202080</v>
      </c>
      <c r="I5" s="68">
        <v>516240</v>
      </c>
      <c r="J5" s="42">
        <v>0</v>
      </c>
      <c r="K5" s="62">
        <f aca="true" t="shared" si="2" ref="K5:K13">SUM(I5:J5)</f>
        <v>516240</v>
      </c>
      <c r="L5" s="23">
        <f aca="true" t="shared" si="3" ref="L5:L13">E5+H5+K5</f>
        <v>1575320</v>
      </c>
      <c r="M5" s="14">
        <v>1405320</v>
      </c>
      <c r="N5" s="10">
        <v>170000</v>
      </c>
      <c r="O5" s="22">
        <f aca="true" t="shared" si="4" ref="O5:O12">SUM(M5:N5)</f>
        <v>1575320</v>
      </c>
    </row>
    <row r="6" spans="2:15" s="4" customFormat="1" ht="35.25" customHeight="1">
      <c r="B6" s="47" t="s">
        <v>20</v>
      </c>
      <c r="C6" s="49">
        <v>688320</v>
      </c>
      <c r="D6" s="25">
        <v>192000</v>
      </c>
      <c r="E6" s="12">
        <f t="shared" si="0"/>
        <v>880320</v>
      </c>
      <c r="F6" s="25">
        <v>602280</v>
      </c>
      <c r="G6" s="25">
        <v>168000</v>
      </c>
      <c r="H6" s="12">
        <f t="shared" si="1"/>
        <v>770280</v>
      </c>
      <c r="I6" s="68">
        <v>430200</v>
      </c>
      <c r="J6" s="42">
        <v>0</v>
      </c>
      <c r="K6" s="62">
        <f t="shared" si="2"/>
        <v>430200</v>
      </c>
      <c r="L6" s="23">
        <f t="shared" si="3"/>
        <v>2080800</v>
      </c>
      <c r="M6" s="14">
        <v>1720800</v>
      </c>
      <c r="N6" s="10">
        <v>360000</v>
      </c>
      <c r="O6" s="22">
        <f t="shared" si="4"/>
        <v>2080800</v>
      </c>
    </row>
    <row r="7" spans="2:15" s="4" customFormat="1" ht="35.25" customHeight="1">
      <c r="B7" s="47" t="s">
        <v>30</v>
      </c>
      <c r="C7" s="49">
        <v>688320</v>
      </c>
      <c r="D7" s="25">
        <v>110000</v>
      </c>
      <c r="E7" s="12">
        <f t="shared" si="0"/>
        <v>798320</v>
      </c>
      <c r="F7" s="25">
        <v>86040</v>
      </c>
      <c r="G7" s="25">
        <v>10000</v>
      </c>
      <c r="H7" s="12">
        <f t="shared" si="1"/>
        <v>96040</v>
      </c>
      <c r="I7" s="68">
        <v>602280</v>
      </c>
      <c r="J7" s="42">
        <v>0</v>
      </c>
      <c r="K7" s="62">
        <f t="shared" si="2"/>
        <v>602280</v>
      </c>
      <c r="L7" s="23">
        <f t="shared" si="3"/>
        <v>1496640</v>
      </c>
      <c r="M7" s="14">
        <v>1376640</v>
      </c>
      <c r="N7" s="10">
        <v>120000</v>
      </c>
      <c r="O7" s="22">
        <f t="shared" si="4"/>
        <v>1496640</v>
      </c>
    </row>
    <row r="8" spans="2:15" s="4" customFormat="1" ht="35.25" customHeight="1">
      <c r="B8" s="47" t="s">
        <v>36</v>
      </c>
      <c r="C8" s="49">
        <v>2151000</v>
      </c>
      <c r="D8" s="25">
        <v>1500000</v>
      </c>
      <c r="E8" s="12">
        <f t="shared" si="0"/>
        <v>3651000</v>
      </c>
      <c r="F8" s="25">
        <v>430200</v>
      </c>
      <c r="G8" s="25">
        <v>300000</v>
      </c>
      <c r="H8" s="12">
        <f t="shared" si="1"/>
        <v>730200</v>
      </c>
      <c r="I8" s="68">
        <v>86040</v>
      </c>
      <c r="J8" s="42">
        <v>0</v>
      </c>
      <c r="K8" s="62">
        <f t="shared" si="2"/>
        <v>86040</v>
      </c>
      <c r="L8" s="23">
        <f t="shared" si="3"/>
        <v>4467240</v>
      </c>
      <c r="M8" s="14">
        <v>2667240</v>
      </c>
      <c r="N8" s="10">
        <v>1800000</v>
      </c>
      <c r="O8" s="22">
        <f t="shared" si="4"/>
        <v>4467240</v>
      </c>
    </row>
    <row r="9" spans="2:15" s="4" customFormat="1" ht="35.25" customHeight="1">
      <c r="B9" s="47" t="s">
        <v>25</v>
      </c>
      <c r="C9" s="49">
        <v>1376640</v>
      </c>
      <c r="D9" s="25">
        <v>0</v>
      </c>
      <c r="E9" s="12">
        <f t="shared" si="0"/>
        <v>1376640</v>
      </c>
      <c r="F9" s="25">
        <v>344160</v>
      </c>
      <c r="G9" s="25">
        <v>0</v>
      </c>
      <c r="H9" s="12">
        <f t="shared" si="1"/>
        <v>344160</v>
      </c>
      <c r="I9" s="68">
        <v>172080</v>
      </c>
      <c r="J9" s="42">
        <v>0</v>
      </c>
      <c r="K9" s="62">
        <f t="shared" si="2"/>
        <v>172080</v>
      </c>
      <c r="L9" s="23">
        <f t="shared" si="3"/>
        <v>1892880</v>
      </c>
      <c r="M9" s="14">
        <v>1892880</v>
      </c>
      <c r="N9" s="10">
        <v>0</v>
      </c>
      <c r="O9" s="22">
        <f t="shared" si="4"/>
        <v>1892880</v>
      </c>
    </row>
    <row r="10" spans="2:15" s="4" customFormat="1" ht="35.25" customHeight="1">
      <c r="B10" s="47" t="s">
        <v>32</v>
      </c>
      <c r="C10" s="49">
        <v>1247580</v>
      </c>
      <c r="D10" s="25">
        <v>0</v>
      </c>
      <c r="E10" s="12">
        <f t="shared" si="0"/>
        <v>1247580</v>
      </c>
      <c r="F10" s="25">
        <v>430200</v>
      </c>
      <c r="G10" s="25">
        <v>0</v>
      </c>
      <c r="H10" s="12">
        <f t="shared" si="1"/>
        <v>430200</v>
      </c>
      <c r="I10" s="68">
        <v>172080</v>
      </c>
      <c r="J10" s="42">
        <v>0</v>
      </c>
      <c r="K10" s="62">
        <f t="shared" si="2"/>
        <v>172080</v>
      </c>
      <c r="L10" s="23">
        <f t="shared" si="3"/>
        <v>1849860</v>
      </c>
      <c r="M10" s="4">
        <v>1849860</v>
      </c>
      <c r="N10" s="45">
        <v>0</v>
      </c>
      <c r="O10" s="22">
        <f t="shared" si="4"/>
        <v>1849860</v>
      </c>
    </row>
    <row r="11" spans="2:15" s="4" customFormat="1" ht="35.25" customHeight="1">
      <c r="B11" s="47" t="s">
        <v>16</v>
      </c>
      <c r="C11" s="49">
        <v>915840</v>
      </c>
      <c r="D11" s="25">
        <v>144000</v>
      </c>
      <c r="E11" s="12">
        <f t="shared" si="0"/>
        <v>1059840</v>
      </c>
      <c r="F11" s="25">
        <v>101760</v>
      </c>
      <c r="G11" s="25">
        <v>16000</v>
      </c>
      <c r="H11" s="12">
        <f t="shared" si="1"/>
        <v>117760</v>
      </c>
      <c r="I11" s="68">
        <v>1221120</v>
      </c>
      <c r="J11" s="42">
        <v>0</v>
      </c>
      <c r="K11" s="62">
        <f t="shared" si="2"/>
        <v>1221120</v>
      </c>
      <c r="L11" s="23">
        <f t="shared" si="3"/>
        <v>2398720</v>
      </c>
      <c r="M11" s="46">
        <v>2238720</v>
      </c>
      <c r="N11" s="4">
        <v>160000</v>
      </c>
      <c r="O11" s="22">
        <f t="shared" si="4"/>
        <v>2398720</v>
      </c>
    </row>
    <row r="12" spans="2:15" s="4" customFormat="1" ht="35.25" customHeight="1">
      <c r="B12" s="47" t="s">
        <v>26</v>
      </c>
      <c r="C12" s="49">
        <v>344160</v>
      </c>
      <c r="D12" s="25">
        <v>0</v>
      </c>
      <c r="E12" s="12">
        <f t="shared" si="0"/>
        <v>344160</v>
      </c>
      <c r="F12" s="25">
        <v>86040</v>
      </c>
      <c r="G12" s="25">
        <v>0</v>
      </c>
      <c r="H12" s="12">
        <f t="shared" si="1"/>
        <v>86040</v>
      </c>
      <c r="I12" s="68">
        <v>688320</v>
      </c>
      <c r="J12" s="42">
        <v>22200</v>
      </c>
      <c r="K12" s="62">
        <f t="shared" si="2"/>
        <v>710520</v>
      </c>
      <c r="L12" s="23">
        <f t="shared" si="3"/>
        <v>1140720</v>
      </c>
      <c r="M12" s="46">
        <v>1118520</v>
      </c>
      <c r="N12" s="45">
        <v>22200</v>
      </c>
      <c r="O12" s="22">
        <f t="shared" si="4"/>
        <v>1140720</v>
      </c>
    </row>
    <row r="13" spans="2:15" s="4" customFormat="1" ht="35.25" customHeight="1">
      <c r="B13" s="50" t="s">
        <v>29</v>
      </c>
      <c r="C13" s="51">
        <v>0</v>
      </c>
      <c r="D13" s="52">
        <v>0</v>
      </c>
      <c r="E13" s="15">
        <v>0</v>
      </c>
      <c r="F13" s="53">
        <v>0</v>
      </c>
      <c r="G13" s="52">
        <v>0</v>
      </c>
      <c r="H13" s="15">
        <v>0</v>
      </c>
      <c r="I13" s="52">
        <v>0</v>
      </c>
      <c r="J13" s="63">
        <v>9900</v>
      </c>
      <c r="K13" s="64">
        <f t="shared" si="2"/>
        <v>9900</v>
      </c>
      <c r="L13" s="65">
        <f t="shared" si="3"/>
        <v>9900</v>
      </c>
      <c r="M13" s="20">
        <v>0</v>
      </c>
      <c r="N13" s="52">
        <v>9900</v>
      </c>
      <c r="O13" s="24">
        <f>SUM(M13:N13)</f>
        <v>9900</v>
      </c>
    </row>
    <row r="14" spans="2:15" s="4" customFormat="1" ht="45" customHeight="1">
      <c r="B14" s="54" t="s">
        <v>35</v>
      </c>
      <c r="C14" s="55"/>
      <c r="D14" s="56"/>
      <c r="E14" s="57"/>
      <c r="F14" s="58"/>
      <c r="G14" s="56"/>
      <c r="H14" s="57"/>
      <c r="I14" s="59"/>
      <c r="J14" s="59"/>
      <c r="K14" s="16"/>
      <c r="L14" s="16">
        <f>SUM(L4:L13)</f>
        <v>18619840</v>
      </c>
      <c r="M14" s="60">
        <f>SUM(M4:M13)</f>
        <v>15904740</v>
      </c>
      <c r="N14" s="56">
        <f>SUM(N4:N13)</f>
        <v>2715100</v>
      </c>
      <c r="O14" s="57">
        <f>SUM(O4:O13)</f>
        <v>18619840</v>
      </c>
    </row>
    <row r="15" spans="2:15" s="4" customFormat="1" ht="39.75" customHeight="1">
      <c r="B15" s="79" t="s">
        <v>15</v>
      </c>
      <c r="C15" s="80"/>
      <c r="D15" s="80"/>
      <c r="E15" s="80"/>
      <c r="F15" s="80"/>
      <c r="G15" s="80"/>
      <c r="H15" s="80"/>
      <c r="I15" s="80"/>
      <c r="J15" s="80"/>
      <c r="K15" s="81"/>
      <c r="L15" s="18">
        <f>L14</f>
        <v>18619840</v>
      </c>
      <c r="M15" s="82" t="s">
        <v>14</v>
      </c>
      <c r="N15" s="83"/>
      <c r="O15" s="19">
        <f>O14</f>
        <v>18619840</v>
      </c>
    </row>
  </sheetData>
  <mergeCells count="5">
    <mergeCell ref="B1:O1"/>
    <mergeCell ref="B2:L2"/>
    <mergeCell ref="M2:O2"/>
    <mergeCell ref="B15:K15"/>
    <mergeCell ref="M15:N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user</cp:lastModifiedBy>
  <cp:lastPrinted>2023-02-10T04:02:41Z</cp:lastPrinted>
  <dcterms:created xsi:type="dcterms:W3CDTF">2020-02-29T01:26:11Z</dcterms:created>
  <dcterms:modified xsi:type="dcterms:W3CDTF">2023-12-12T02:47:55Z</dcterms:modified>
  <cp:category/>
  <cp:version/>
  <cp:contentType/>
  <cp:contentStatus/>
  <cp:revision>52</cp:revision>
</cp:coreProperties>
</file>